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15" windowHeight="8475" activeTab="0"/>
  </bookViews>
  <sheets>
    <sheet name="Datos" sheetId="1" r:id="rId1"/>
    <sheet name="Estadística" sheetId="2" r:id="rId2"/>
    <sheet name="Gráficos" sheetId="3" r:id="rId3"/>
  </sheets>
  <definedNames/>
  <calcPr fullCalcOnLoad="1"/>
</workbook>
</file>

<file path=xl/sharedStrings.xml><?xml version="1.0" encoding="utf-8"?>
<sst xmlns="http://schemas.openxmlformats.org/spreadsheetml/2006/main" count="64" uniqueCount="30">
  <si>
    <t>Numero</t>
  </si>
  <si>
    <t>Fecha</t>
  </si>
  <si>
    <t>Médico</t>
  </si>
  <si>
    <t>Localizacion</t>
  </si>
  <si>
    <t>Lado</t>
  </si>
  <si>
    <t>Neumotórax</t>
  </si>
  <si>
    <t>Hemotórax</t>
  </si>
  <si>
    <t>Punción arterial</t>
  </si>
  <si>
    <t>Tiempo</t>
  </si>
  <si>
    <t>Conseguido</t>
  </si>
  <si>
    <t>Subclavia</t>
  </si>
  <si>
    <t>Yugular</t>
  </si>
  <si>
    <t>Femoral</t>
  </si>
  <si>
    <t>LOPEZ</t>
  </si>
  <si>
    <t>SUBCLAVIA</t>
  </si>
  <si>
    <t>DERECHA</t>
  </si>
  <si>
    <t>NO</t>
  </si>
  <si>
    <t>SI</t>
  </si>
  <si>
    <t>GARCIA</t>
  </si>
  <si>
    <t>YUGULAR</t>
  </si>
  <si>
    <t>FEMORAL</t>
  </si>
  <si>
    <t>IZQUIERDA</t>
  </si>
  <si>
    <t>Media</t>
  </si>
  <si>
    <t>Mediana</t>
  </si>
  <si>
    <t>Valor mínimo</t>
  </si>
  <si>
    <t>Valor máximo</t>
  </si>
  <si>
    <t>Varianza</t>
  </si>
  <si>
    <t>Desv.estandar</t>
  </si>
  <si>
    <t>Percentil 25</t>
  </si>
  <si>
    <t>Percentil 75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</si>
</sst>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05"/>
          <c:y val="0.1825"/>
          <c:w val="0.784"/>
          <c:h val="0.779"/>
        </c:manualLayout>
      </c:layout>
      <c:pie3DChart>
        <c:varyColors val="1"/>
        <c:ser>
          <c:idx val="0"/>
          <c:order val="0"/>
          <c:tx>
            <c:v>Técnica</c:v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Estadística!$B$4:$B$6</c:f>
              <c:strCache>
                <c:ptCount val="3"/>
                <c:pt idx="0">
                  <c:v>Subclavia</c:v>
                </c:pt>
                <c:pt idx="1">
                  <c:v>Yugular</c:v>
                </c:pt>
                <c:pt idx="2">
                  <c:v>Femoral</c:v>
                </c:pt>
              </c:strCache>
            </c:strRef>
          </c:cat>
          <c:val>
            <c:numRef>
              <c:f>Estadística!$C$4:$C$6</c:f>
              <c:numCache>
                <c:ptCount val="3"/>
                <c:pt idx="0">
                  <c:v>3</c:v>
                </c:pt>
                <c:pt idx="1">
                  <c:v>3</c:v>
                </c:pt>
                <c:pt idx="2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45"/>
          <c:y val="0.44075"/>
          <c:w val="0.155"/>
          <c:h val="0.254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85"/>
          <c:y val="0.143"/>
          <c:w val="0.807"/>
          <c:h val="0.82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Datos!$I$1</c:f>
              <c:strCache>
                <c:ptCount val="1"/>
                <c:pt idx="0">
                  <c:v>Tiempo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yVal>
            <c:numRef>
              <c:f>Datos!$I$2:$I$7</c:f>
              <c:numCache>
                <c:ptCount val="6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4</c:v>
                </c:pt>
                <c:pt idx="4">
                  <c:v>7</c:v>
                </c:pt>
                <c:pt idx="5">
                  <c:v>23</c:v>
                </c:pt>
              </c:numCache>
            </c:numRef>
          </c:yVal>
          <c:smooth val="0"/>
        </c:ser>
        <c:axId val="55945992"/>
        <c:axId val="33751881"/>
      </c:scatterChart>
      <c:valAx>
        <c:axId val="55945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751881"/>
        <c:crosses val="autoZero"/>
        <c:crossBetween val="midCat"/>
        <c:dispUnits/>
      </c:valAx>
      <c:valAx>
        <c:axId val="337518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94599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575"/>
          <c:y val="0.527"/>
          <c:w val="0.133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1</xdr:row>
      <xdr:rowOff>47625</xdr:rowOff>
    </xdr:from>
    <xdr:to>
      <xdr:col>6</xdr:col>
      <xdr:colOff>600075</xdr:colOff>
      <xdr:row>15</xdr:row>
      <xdr:rowOff>123825</xdr:rowOff>
    </xdr:to>
    <xdr:graphicFrame>
      <xdr:nvGraphicFramePr>
        <xdr:cNvPr id="1" name="11 Gráfico"/>
        <xdr:cNvGraphicFramePr/>
      </xdr:nvGraphicFramePr>
      <xdr:xfrm>
        <a:off x="600075" y="2381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495300</xdr:colOff>
      <xdr:row>1</xdr:row>
      <xdr:rowOff>57150</xdr:rowOff>
    </xdr:from>
    <xdr:to>
      <xdr:col>13</xdr:col>
      <xdr:colOff>495300</xdr:colOff>
      <xdr:row>15</xdr:row>
      <xdr:rowOff>133350</xdr:rowOff>
    </xdr:to>
    <xdr:graphicFrame>
      <xdr:nvGraphicFramePr>
        <xdr:cNvPr id="2" name="12 Gráfico"/>
        <xdr:cNvGraphicFramePr/>
      </xdr:nvGraphicFramePr>
      <xdr:xfrm>
        <a:off x="5829300" y="24765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PageLayoutView="0" workbookViewId="0" topLeftCell="A1">
      <selection activeCell="H14" sqref="H14"/>
    </sheetView>
  </sheetViews>
  <sheetFormatPr defaultColWidth="11.421875" defaultRowHeight="15"/>
  <cols>
    <col min="6" max="6" width="13.00390625" style="0" customWidth="1"/>
    <col min="8" max="8" width="17.00390625" style="0" customWidth="1"/>
  </cols>
  <sheetData>
    <row r="1" spans="1:10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ht="15">
      <c r="A2">
        <v>1</v>
      </c>
      <c r="B2" s="1">
        <v>40576</v>
      </c>
      <c r="C2" t="s">
        <v>13</v>
      </c>
      <c r="D2" t="s">
        <v>14</v>
      </c>
      <c r="E2" t="s">
        <v>15</v>
      </c>
      <c r="F2" t="s">
        <v>16</v>
      </c>
      <c r="G2" t="s">
        <v>16</v>
      </c>
      <c r="H2" t="s">
        <v>16</v>
      </c>
      <c r="I2">
        <v>4</v>
      </c>
      <c r="J2" t="s">
        <v>17</v>
      </c>
    </row>
    <row r="3" spans="1:10" ht="15">
      <c r="A3">
        <v>2</v>
      </c>
      <c r="B3" s="1">
        <v>40576</v>
      </c>
      <c r="C3" t="s">
        <v>18</v>
      </c>
      <c r="D3" t="s">
        <v>19</v>
      </c>
      <c r="E3" t="s">
        <v>15</v>
      </c>
      <c r="F3" t="s">
        <v>16</v>
      </c>
      <c r="G3" t="s">
        <v>16</v>
      </c>
      <c r="H3" t="s">
        <v>16</v>
      </c>
      <c r="I3">
        <v>3</v>
      </c>
      <c r="J3" t="s">
        <v>17</v>
      </c>
    </row>
    <row r="4" spans="1:10" ht="15">
      <c r="A4">
        <v>3</v>
      </c>
      <c r="B4" s="1">
        <v>40577</v>
      </c>
      <c r="C4" t="s">
        <v>13</v>
      </c>
      <c r="D4" t="s">
        <v>20</v>
      </c>
      <c r="E4" t="s">
        <v>21</v>
      </c>
      <c r="F4" t="s">
        <v>16</v>
      </c>
      <c r="G4" t="s">
        <v>16</v>
      </c>
      <c r="H4" t="s">
        <v>16</v>
      </c>
      <c r="I4">
        <v>2</v>
      </c>
      <c r="J4" t="s">
        <v>17</v>
      </c>
    </row>
    <row r="5" spans="1:10" ht="15">
      <c r="A5">
        <v>4</v>
      </c>
      <c r="B5" s="1">
        <v>40579</v>
      </c>
      <c r="C5" t="s">
        <v>13</v>
      </c>
      <c r="D5" t="s">
        <v>14</v>
      </c>
      <c r="E5" t="s">
        <v>21</v>
      </c>
      <c r="F5" t="s">
        <v>16</v>
      </c>
      <c r="G5" t="s">
        <v>16</v>
      </c>
      <c r="H5" t="s">
        <v>16</v>
      </c>
      <c r="I5">
        <v>4</v>
      </c>
      <c r="J5" t="s">
        <v>17</v>
      </c>
    </row>
    <row r="6" spans="1:10" ht="15">
      <c r="A6">
        <v>5</v>
      </c>
      <c r="B6" s="1">
        <v>40579</v>
      </c>
      <c r="C6" t="s">
        <v>18</v>
      </c>
      <c r="D6" t="s">
        <v>19</v>
      </c>
      <c r="E6" t="s">
        <v>15</v>
      </c>
      <c r="F6" t="s">
        <v>16</v>
      </c>
      <c r="G6" t="s">
        <v>16</v>
      </c>
      <c r="H6" t="s">
        <v>16</v>
      </c>
      <c r="I6">
        <v>7</v>
      </c>
      <c r="J6" t="s">
        <v>17</v>
      </c>
    </row>
    <row r="7" spans="1:10" ht="15">
      <c r="A7">
        <v>6</v>
      </c>
      <c r="B7" s="1">
        <v>40579</v>
      </c>
      <c r="C7" t="s">
        <v>13</v>
      </c>
      <c r="D7" t="s">
        <v>19</v>
      </c>
      <c r="E7" t="s">
        <v>21</v>
      </c>
      <c r="F7" t="s">
        <v>17</v>
      </c>
      <c r="G7" t="s">
        <v>16</v>
      </c>
      <c r="H7" t="s">
        <v>16</v>
      </c>
      <c r="I7">
        <v>23</v>
      </c>
      <c r="J7" t="s">
        <v>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D16"/>
  <sheetViews>
    <sheetView zoomScalePageLayoutView="0" workbookViewId="0" topLeftCell="A1">
      <selection activeCell="E15" sqref="E15"/>
    </sheetView>
  </sheetViews>
  <sheetFormatPr defaultColWidth="11.421875" defaultRowHeight="15"/>
  <cols>
    <col min="3" max="3" width="14.421875" style="0" customWidth="1"/>
    <col min="4" max="4" width="11.421875" style="0" customWidth="1"/>
  </cols>
  <sheetData>
    <row r="4" spans="2:3" ht="15">
      <c r="B4" t="s">
        <v>10</v>
      </c>
      <c r="C4">
        <f>C5</f>
        <v>3</v>
      </c>
    </row>
    <row r="5" spans="2:3" ht="15">
      <c r="B5" t="s">
        <v>11</v>
      </c>
      <c r="C5">
        <f>COUNTIF(Datos!D:D,"YUGULAR")</f>
        <v>3</v>
      </c>
    </row>
    <row r="6" spans="2:3" ht="15">
      <c r="B6" t="s">
        <v>12</v>
      </c>
      <c r="C6">
        <f>COUNTIF(Datos!D:D,"FEMORAL")</f>
        <v>1</v>
      </c>
    </row>
    <row r="9" spans="2:4" ht="15">
      <c r="B9" t="s">
        <v>8</v>
      </c>
      <c r="C9" t="s">
        <v>22</v>
      </c>
      <c r="D9">
        <f>AVERAGE(Datos!I:I)</f>
        <v>7.166666666666667</v>
      </c>
    </row>
    <row r="10" spans="3:4" ht="15">
      <c r="C10" t="s">
        <v>23</v>
      </c>
      <c r="D10">
        <f>MEDIAN(Datos!I:I)</f>
        <v>4</v>
      </c>
    </row>
    <row r="11" spans="3:4" ht="15">
      <c r="C11" t="s">
        <v>26</v>
      </c>
      <c r="D11">
        <f>VAR(Datos!I:I)</f>
        <v>62.96666666666666</v>
      </c>
    </row>
    <row r="12" spans="3:4" ht="15">
      <c r="C12" t="s">
        <v>27</v>
      </c>
      <c r="D12">
        <f>STDEV(Datos!I:I)</f>
        <v>7.935153852740768</v>
      </c>
    </row>
    <row r="13" spans="3:4" ht="15">
      <c r="C13" t="s">
        <v>24</v>
      </c>
      <c r="D13">
        <f>MIN(Datos!I:I)</f>
        <v>2</v>
      </c>
    </row>
    <row r="14" spans="3:4" ht="15">
      <c r="C14" t="s">
        <v>25</v>
      </c>
      <c r="D14">
        <f>MAX(Datos!I:I)</f>
        <v>23</v>
      </c>
    </row>
    <row r="15" spans="3:4" ht="15">
      <c r="C15" t="s">
        <v>28</v>
      </c>
      <c r="D15">
        <f>PERCENTILE(Datos!I:I,0.25)</f>
        <v>3.25</v>
      </c>
    </row>
    <row r="16" spans="3:4" ht="15">
      <c r="C16" t="s">
        <v>29</v>
      </c>
      <c r="D16">
        <f>PERCENTILE(Datos!I:I,0.75)</f>
        <v>6.25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8" sqref="I18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</dc:creator>
  <cp:keywords/>
  <dc:description/>
  <cp:lastModifiedBy>antonio</cp:lastModifiedBy>
  <dcterms:created xsi:type="dcterms:W3CDTF">2011-02-12T09:43:07Z</dcterms:created>
  <dcterms:modified xsi:type="dcterms:W3CDTF">2011-02-12T23:41:54Z</dcterms:modified>
  <cp:category/>
  <cp:version/>
  <cp:contentType/>
  <cp:contentStatus/>
</cp:coreProperties>
</file>